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EFI MONISTROL - ARTIXIUM - ART175XL\Artixium - 06 - Marketing\005- Event\1- Products\Pro Touring - Manganite\Assets\"/>
    </mc:Choice>
  </mc:AlternateContent>
  <xr:revisionPtr revIDLastSave="0" documentId="13_ncr:1_{732687FB-EB79-4F52-972D-99C51937A454}" xr6:coauthVersionLast="47" xr6:coauthVersionMax="47" xr10:uidLastSave="{00000000-0000-0000-0000-000000000000}"/>
  <bookViews>
    <workbookView xWindow="-120" yWindow="-120" windowWidth="29040" windowHeight="15720" xr2:uid="{B8AF6DB4-0C4F-4C45-A56C-06D39F87A481}"/>
  </bookViews>
  <sheets>
    <sheet name="MANGANITE (FR)" sheetId="1" r:id="rId1"/>
  </sheets>
  <externalReferences>
    <externalReference r:id="rId2"/>
  </externalReferences>
  <definedNames>
    <definedName name="LIST1">[1]list!$1:$1</definedName>
    <definedName name="LIST10">[1]list!$10:$10</definedName>
    <definedName name="LIST11">[1]list!$11:$11</definedName>
    <definedName name="LIST12">[1]list!$12:$12</definedName>
    <definedName name="LIST13">[1]list!$13:$13</definedName>
    <definedName name="LIST14">[1]list!$14:$14</definedName>
    <definedName name="LIST15">[1]list!$15:$15</definedName>
    <definedName name="LIST16">[1]list!$16:$16</definedName>
    <definedName name="LIST162">[1]list!$16:$16</definedName>
    <definedName name="LIST17">[1]list!$17:$17</definedName>
    <definedName name="LIST18">[1]list!$18:$18</definedName>
    <definedName name="LIST19">[1]list!$19:$19</definedName>
    <definedName name="LIST2">[1]list!$2:$2</definedName>
    <definedName name="LIST20">[1]list!$20:$20</definedName>
    <definedName name="LIST21">[1]list!$21:$21</definedName>
    <definedName name="LIST22">[1]list!$22:$22</definedName>
    <definedName name="LIST23">[1]list!$23:$23</definedName>
    <definedName name="LIST24">[1]list!$24:$24</definedName>
    <definedName name="LIST25">[1]list!$25:$25</definedName>
    <definedName name="LIST26">[1]list!$26:$26</definedName>
    <definedName name="LIST27">[1]list!$27:$27</definedName>
    <definedName name="LIST28">[1]list!$28:$28</definedName>
    <definedName name="LIST29">[1]list!$29:$29</definedName>
    <definedName name="LIST30">[1]list!$30:$30</definedName>
    <definedName name="LIST31">[1]list!$31:$31</definedName>
    <definedName name="LIST32">[1]list!$32:$32</definedName>
    <definedName name="LIST33">[1]list!$33:$33</definedName>
    <definedName name="LIST34">[1]list!$34:$34</definedName>
    <definedName name="LIST35">[1]list!$35:$35</definedName>
    <definedName name="LIST36">[1]list!$36:$36</definedName>
    <definedName name="LIST37">[1]list!$37:$37</definedName>
    <definedName name="LIST3A">[1]list!$3:$3</definedName>
    <definedName name="LIST4">[1]list!$4:$4</definedName>
    <definedName name="LIST5">[1]list!$5:$5</definedName>
    <definedName name="LIST6">[1]list!$6:$6</definedName>
    <definedName name="LIST7">[1]list!$7:$7</definedName>
    <definedName name="LIST8">[1]list!$8:$8</definedName>
    <definedName name="LIST9">[1]list!$9:$9</definedName>
    <definedName name="test">[1]list!$37:$37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H16" i="1" s="1"/>
  <c r="I4" i="1"/>
  <c r="I16" i="1" s="1"/>
  <c r="J4" i="1"/>
  <c r="J16" i="1" s="1"/>
  <c r="K4" i="1"/>
  <c r="K16" i="1" s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C29" i="1"/>
  <c r="G29" i="1"/>
  <c r="J29" i="1"/>
</calcChain>
</file>

<file path=xl/sharedStrings.xml><?xml version="1.0" encoding="utf-8"?>
<sst xmlns="http://schemas.openxmlformats.org/spreadsheetml/2006/main" count="102" uniqueCount="90">
  <si>
    <t>CE / EMC / TUV-EMC / FCC / ETL / PSE / CCC / RoHS</t>
  </si>
  <si>
    <t>-</t>
  </si>
  <si>
    <t>10-95%</t>
  </si>
  <si>
    <t>h</t>
  </si>
  <si>
    <t>Calibration</t>
  </si>
  <si>
    <t>DVI / SDI / HDMI</t>
  </si>
  <si>
    <t>50/60Hz</t>
  </si>
  <si>
    <t>Hz</t>
  </si>
  <si>
    <t>W/m²</t>
  </si>
  <si>
    <t>AC100-240V</t>
  </si>
  <si>
    <t>V</t>
  </si>
  <si>
    <t>bit</t>
  </si>
  <si>
    <t>X-GOB</t>
  </si>
  <si>
    <t>9.2</t>
  </si>
  <si>
    <t>px/m²</t>
  </si>
  <si>
    <t>px</t>
  </si>
  <si>
    <t>248 x 248</t>
  </si>
  <si>
    <t>mm</t>
  </si>
  <si>
    <t>496 x 496</t>
  </si>
  <si>
    <t>496 x 496 x 55</t>
  </si>
  <si>
    <t>160 H / 160 V</t>
  </si>
  <si>
    <t>deg.</t>
  </si>
  <si>
    <t>deg. K</t>
  </si>
  <si>
    <t>≤ 3500 Nits @5volts</t>
  </si>
  <si>
    <t>≤ 800 Nits @5volts</t>
  </si>
  <si>
    <t>cd/m²</t>
  </si>
  <si>
    <t>IP</t>
  </si>
  <si>
    <t>Application</t>
  </si>
  <si>
    <t>SMD1921</t>
  </si>
  <si>
    <t>MicroX</t>
  </si>
  <si>
    <t>SMD1010</t>
  </si>
  <si>
    <t>LED</t>
  </si>
  <si>
    <t>Pixel Pitch</t>
    <phoneticPr fontId="0" type="noConversion"/>
  </si>
  <si>
    <t>3.8</t>
  </si>
  <si>
    <t>2.9</t>
  </si>
  <si>
    <t>2.5</t>
  </si>
  <si>
    <t>1.9</t>
  </si>
  <si>
    <t>1.5</t>
  </si>
  <si>
    <t>1.2</t>
  </si>
  <si>
    <t>MANGANITE</t>
  </si>
  <si>
    <t>Compatibilité</t>
  </si>
  <si>
    <t>caissons 90° internes et externes, caissons triangles, barres de suspension/de pose au sol, cadres de connexion</t>
  </si>
  <si>
    <t>Options disponibles</t>
  </si>
  <si>
    <t>Certifications</t>
  </si>
  <si>
    <t>Correction d'uniformité de l'écran</t>
  </si>
  <si>
    <t>Plage de température de fonctionnement</t>
  </si>
  <si>
    <t>Plage d'humidité de fonctionnement</t>
  </si>
  <si>
    <t>Durée de vie (50% de luminosité)</t>
  </si>
  <si>
    <t>Oui</t>
  </si>
  <si>
    <t>Prêt pour la 3D (facultatif)</t>
  </si>
  <si>
    <t>Types d'entrées pris en charge</t>
  </si>
  <si>
    <t>Fréquence d'image</t>
  </si>
  <si>
    <t>Synchronisation</t>
  </si>
  <si>
    <t>Mode de contrôle</t>
  </si>
  <si>
    <t>Consommation électrique moyenne</t>
  </si>
  <si>
    <t>Consommation électrique Max.</t>
  </si>
  <si>
    <t>Puissance de fonctionnement</t>
  </si>
  <si>
    <t>Taux de rafraîchissement</t>
  </si>
  <si>
    <t>281 Milliards</t>
  </si>
  <si>
    <t>Couleurs</t>
  </si>
  <si>
    <t>Profondeur de traitement</t>
  </si>
  <si>
    <t>Réglage de la luminosité</t>
  </si>
  <si>
    <t>Échelle de gris (linéaire)</t>
  </si>
  <si>
    <t>Élevé</t>
  </si>
  <si>
    <t>Rapport de contraste</t>
  </si>
  <si>
    <t>Spécification du masque</t>
  </si>
  <si>
    <t>Avant et arrière (outil requis pour l'avant)</t>
  </si>
  <si>
    <t>Mode de Maintenance</t>
  </si>
  <si>
    <t>Aluminium injecté sous pression</t>
  </si>
  <si>
    <t>Matériaux d'un caisson</t>
  </si>
  <si>
    <t>kg/m²</t>
  </si>
  <si>
    <t>Poids d'un caisson</t>
  </si>
  <si>
    <t>Densité des pixels</t>
  </si>
  <si>
    <t>Matrice de pixels par module (LxH)</t>
  </si>
  <si>
    <t>Matrice de pixels par caisson (LxH)</t>
  </si>
  <si>
    <t>Taille d'un module (LxHxP)</t>
  </si>
  <si>
    <t>Surface d'affichage (LxH)</t>
  </si>
  <si>
    <t>Taille d'un caisson (LxHxP)</t>
  </si>
  <si>
    <t>Angles de vue (50% de luminosité)</t>
  </si>
  <si>
    <t>Température des couleurs après calibration (ajustable)</t>
  </si>
  <si>
    <t>Luminosité</t>
  </si>
  <si>
    <t>IP65 (avant) / IP54 (arrière)</t>
  </si>
  <si>
    <t>IP40 (avant) / IP20 (arrière)</t>
  </si>
  <si>
    <t>Indice de protection</t>
  </si>
  <si>
    <t>Caisson Ultra HD extérieur</t>
  </si>
  <si>
    <t>Caisson Ultra HD intérieur</t>
  </si>
  <si>
    <t>Unité</t>
  </si>
  <si>
    <t>Désignation</t>
  </si>
  <si>
    <t>EXTÉRIEURE</t>
  </si>
  <si>
    <t>INTÉRIEURE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</si>
</sst>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name val="Roboto"/>
    </font>
    <font>
      <sz val="14"/>
      <color theme="1"/>
      <name val="Roboto"/>
    </font>
    <font>
      <b/>
      <sz val="14"/>
      <color theme="0"/>
      <name val="Roboto"/>
    </font>
    <font>
      <b/>
      <sz val="14"/>
      <name val="Roboto"/>
    </font>
    <font>
      <sz val="40"/>
      <color rgb="FFFF0000"/>
      <name val="Homizio Nova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2" fontId="0" fillId="0" borderId="0" xfId="0" applyNumberFormat="1"/>
    <xf numFmtId="2" fontId="2" fillId="3" borderId="3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2" fillId="2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left" vertical="center" wrapText="1"/>
    </xf>
    <xf numFmtId="0" fontId="4" fillId="6" borderId="0" xfId="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Border="1"/>
    <xf numFmtId="2" fontId="2" fillId="3" borderId="15" xfId="0" applyNumberFormat="1" applyFont="1" applyFill="1" applyBorder="1" applyAlignment="1">
      <alignment horizontal="center" vertical="center"/>
    </xf>
    <xf numFmtId="2" fontId="0" fillId="0" borderId="0" xfId="0" applyNumberFormat="1" applyBorder="1"/>
    <xf numFmtId="0" fontId="2" fillId="2" borderId="8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quotePrefix="1" applyFont="1" applyFill="1" applyBorder="1" applyAlignment="1">
      <alignment horizontal="center" vertical="center" wrapText="1"/>
    </xf>
    <xf numFmtId="0" fontId="2" fillId="3" borderId="5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Titre 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tixiumfrance-my.sharepoint.com/personal/romain_artixiumfrance_onmicrosoft_com/Documents/MEDIA%20&#8226;%20Artixium%20-%20Product%20Specif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DIASPORE {EN}"/>
      <sheetName val="DIASPORE {FR}"/>
      <sheetName val="GRANITE {EN}"/>
      <sheetName val="PHOTON"/>
      <sheetName val="PROTON (2)"/>
      <sheetName val="COBALT (EN)"/>
      <sheetName val="COBALT (FR)"/>
      <sheetName val="NEUTRON"/>
      <sheetName val="THORITE"/>
      <sheetName val="THORITE 2,0 {EN}"/>
      <sheetName val="THORITE 2,0 {FR}"/>
      <sheetName val="MICA {EN}"/>
      <sheetName val="MICA {FR}"/>
      <sheetName val="IRON"/>
      <sheetName val="CALCITE (EN)"/>
      <sheetName val="CALCITE (FR)"/>
      <sheetName val="KYANITE"/>
      <sheetName val="MULLITE"/>
      <sheetName val="HYDROGEN"/>
      <sheetName val="PLATINUM"/>
      <sheetName val="NEON"/>
      <sheetName val="NEON LV"/>
      <sheetName val="OXYGEN"/>
      <sheetName val="NITROGEN"/>
      <sheetName val="QWARTZ"/>
      <sheetName val="QWARTZ ULTRA SLIM {EN}"/>
      <sheetName val="QWARTZ ULTRA SLIM {FR}"/>
      <sheetName val="TITANIUM"/>
      <sheetName val="TITANITE"/>
      <sheetName val="AXXION500"/>
      <sheetName val="AXXION600"/>
      <sheetName val="SPINEL"/>
      <sheetName val="DIAMOND"/>
      <sheetName val="HYDROGEN ULTRA SLIM"/>
      <sheetName val="PROTON"/>
      <sheetName val="LITHIUM"/>
      <sheetName val="TRITIUM"/>
      <sheetName val="QUANTUM"/>
      <sheetName val="ZIRCON"/>
      <sheetName val="AXXION400"/>
      <sheetName val="HYDROGEN SLIM"/>
      <sheetName val="KRYPTON"/>
      <sheetName val="ORACLE"/>
      <sheetName val="STARK"/>
      <sheetName val="ELECTRON"/>
      <sheetName val="LITHIUM ROOF"/>
      <sheetName val="CARBON"/>
      <sheetName val="NET50"/>
    </sheetNames>
    <sheetDataSet>
      <sheetData sheetId="0">
        <row r="1">
          <cell r="A1" t="str">
            <v>LIST1</v>
          </cell>
          <cell r="B1">
            <v>4</v>
          </cell>
        </row>
        <row r="2">
          <cell r="A2" t="str">
            <v>LIST2</v>
          </cell>
          <cell r="B2" t="str">
            <v>SMD2020 3in1 (Full Black Face)</v>
          </cell>
          <cell r="C2" t="str">
            <v>SMD1010 3in1 (Full Black Face)</v>
          </cell>
          <cell r="D2" t="str">
            <v>SMD1515 3in1 (Full Black Face)</v>
          </cell>
          <cell r="E2" t="str">
            <v>SMD2121 3in1 (Full Black Face)</v>
          </cell>
          <cell r="F2" t="str">
            <v>SMD3528 3in1 (Full Black Face)</v>
          </cell>
          <cell r="G2" t="str">
            <v>SMD3528 3in1 (Black Face)</v>
          </cell>
          <cell r="H2" t="str">
            <v>SMD3535 3in1 (Black Face)</v>
          </cell>
          <cell r="I2" t="str">
            <v>Color Temperature after calib (adjustable)</v>
          </cell>
          <cell r="J2" t="str">
            <v>DIP Oval 3mm</v>
          </cell>
          <cell r="K2" t="str">
            <v>DIP Oval 5mm</v>
          </cell>
          <cell r="L2" t="str">
            <v>DIP5454</v>
          </cell>
          <cell r="M2" t="str">
            <v>SMD3535 3in1 (Black Face) and DIP 3mm available</v>
          </cell>
          <cell r="N2" t="str">
            <v>SMD2727 3in1 (Black Face)</v>
          </cell>
          <cell r="O2" t="str">
            <v>SMD2020 3in1 (Black Face)</v>
          </cell>
          <cell r="P2" t="str">
            <v>SMD1921 (Black Face)</v>
          </cell>
          <cell r="Q2" t="str">
            <v>SMD2727 3in1 (Black Face)</v>
          </cell>
          <cell r="R2" t="str">
            <v>SMD1515 3in1 (Black Face)</v>
          </cell>
          <cell r="S2" t="str">
            <v>SMD2020 3in1 (Full Black Face) + Glass Diffuser</v>
          </cell>
          <cell r="T2" t="str">
            <v>SMD3528UV/3512</v>
          </cell>
          <cell r="U2" t="str">
            <v>SMD0805 3in1 (Full Black Face)</v>
          </cell>
          <cell r="V2" t="str">
            <v>SMD2020 3in1 (HB)</v>
          </cell>
        </row>
        <row r="3">
          <cell r="A3" t="str">
            <v>LIST3A</v>
          </cell>
          <cell r="B3" t="str">
            <v>Fixed High Brighness indoor</v>
          </cell>
          <cell r="C3" t="str">
            <v>Event</v>
          </cell>
          <cell r="D3" t="str">
            <v>Sport</v>
          </cell>
          <cell r="E3" t="str">
            <v>Media</v>
          </cell>
          <cell r="F3" t="str">
            <v>Fixed installation column of (800mm minimum diameter)</v>
          </cell>
        </row>
        <row r="4">
          <cell r="A4" t="str">
            <v>LIST4</v>
          </cell>
          <cell r="B4" t="str">
            <v>IP41 (option IP44 available with nanocoating)</v>
          </cell>
          <cell r="C4" t="str">
            <v>IP65</v>
          </cell>
          <cell r="D4" t="str">
            <v>IP65 (front) / IP54 (rear)</v>
          </cell>
          <cell r="E4" t="str">
            <v>IP41</v>
          </cell>
          <cell r="F4" t="str">
            <v>IP44</v>
          </cell>
          <cell r="G4" t="str">
            <v>IP20</v>
          </cell>
        </row>
        <row r="5">
          <cell r="A5" t="str">
            <v>LIST5</v>
          </cell>
          <cell r="B5" t="str">
            <v>4000Nits @5volts</v>
          </cell>
          <cell r="C5" t="str">
            <v>1500 Nits @5volts</v>
          </cell>
          <cell r="D5" t="str">
            <v>2000 Nits @5volts</v>
          </cell>
          <cell r="E5" t="str">
            <v>3000 Nits @5volts</v>
          </cell>
          <cell r="F5" t="str">
            <v>4500 Nits @5volts</v>
          </cell>
          <cell r="G5" t="str">
            <v>5500 Nits @5volts</v>
          </cell>
          <cell r="H5" t="str">
            <v>6000 Nits @5volts</v>
          </cell>
          <cell r="I5" t="str">
            <v>6500 Nits @5volts</v>
          </cell>
          <cell r="J5" t="str">
            <v>7500 Nits @5volts</v>
          </cell>
          <cell r="K5" t="str">
            <v>8500 Nits @5volts</v>
          </cell>
          <cell r="L5" t="str">
            <v>300 Nits @5volts</v>
          </cell>
          <cell r="M5" t="str">
            <v>800 Nits @5volts</v>
          </cell>
          <cell r="N5" t="str">
            <v>4000Nits @5volts -30% after diffussion</v>
          </cell>
        </row>
        <row r="6">
          <cell r="A6" t="str">
            <v>LIST6</v>
          </cell>
          <cell r="B6">
            <v>6500</v>
          </cell>
        </row>
        <row r="7">
          <cell r="A7" t="str">
            <v>LIST7</v>
          </cell>
          <cell r="B7" t="str">
            <v>140(+/-70) H / 140 V</v>
          </cell>
          <cell r="C7" t="str">
            <v>110(+/-55) H / 60 V</v>
          </cell>
        </row>
        <row r="8">
          <cell r="A8" t="str">
            <v>LIST8</v>
          </cell>
          <cell r="B8" t="str">
            <v>640 x 640 x 78</v>
          </cell>
          <cell r="C8" t="str">
            <v>576 x 432 x 130</v>
          </cell>
          <cell r="D8" t="str">
            <v>960 x 960 x 145</v>
          </cell>
          <cell r="E8" t="str">
            <v>768 x 576 x 151</v>
          </cell>
          <cell r="F8" t="str">
            <v>640 x 640 x 78</v>
          </cell>
          <cell r="G8" t="str">
            <v>Ti: 480 x 480 x 71
Ti FA: 480 x 480 x 81.5</v>
          </cell>
        </row>
        <row r="9">
          <cell r="A9" t="str">
            <v>LIST9</v>
          </cell>
          <cell r="B9" t="str">
            <v>320 x 160 x 15</v>
          </cell>
          <cell r="C9" t="str">
            <v>288 x 216 x 25</v>
          </cell>
          <cell r="D9" t="str">
            <v>320 x 320 x 15</v>
          </cell>
          <cell r="E9" t="str">
            <v>384 x 288 x 13</v>
          </cell>
          <cell r="F9" t="str">
            <v>240 x 240 x 15</v>
          </cell>
          <cell r="G9" t="str">
            <v>320 x 160 x 15</v>
          </cell>
        </row>
        <row r="10">
          <cell r="A10" t="str">
            <v>LIST10</v>
          </cell>
          <cell r="B10" t="str">
            <v>160 x 160</v>
          </cell>
        </row>
        <row r="11">
          <cell r="A11" t="str">
            <v>LIST11</v>
          </cell>
          <cell r="B11" t="str">
            <v>80 x 40</v>
          </cell>
        </row>
        <row r="12">
          <cell r="A12" t="str">
            <v>LIST12</v>
          </cell>
          <cell r="B12">
            <v>62500</v>
          </cell>
        </row>
        <row r="13">
          <cell r="A13" t="str">
            <v>LIST13</v>
          </cell>
          <cell r="B13">
            <v>10</v>
          </cell>
        </row>
        <row r="14">
          <cell r="A14" t="str">
            <v>LIST14</v>
          </cell>
          <cell r="B14" t="str">
            <v>Steel Cabinet with reinforcement</v>
          </cell>
          <cell r="C14" t="str">
            <v>Aluminum + plastic</v>
          </cell>
          <cell r="D14" t="str">
            <v>Aluminium anodised</v>
          </cell>
          <cell r="E14" t="str">
            <v>Steel</v>
          </cell>
          <cell r="F14" t="str">
            <v>Fiber Glass</v>
          </cell>
          <cell r="G14" t="str">
            <v xml:space="preserve">Aluminum Anodised + CNC </v>
          </cell>
          <cell r="H14" t="str">
            <v>Aluminum Profile + painted mask (RAL option available)</v>
          </cell>
          <cell r="I14" t="str">
            <v>Aluminum Die Casting</v>
          </cell>
          <cell r="J14" t="str">
            <v>Aluminum + plastic + Magnet</v>
          </cell>
          <cell r="R14" t="str">
            <v>Alu</v>
          </cell>
        </row>
        <row r="15">
          <cell r="A15" t="str">
            <v>LIST15</v>
          </cell>
          <cell r="B15" t="str">
            <v>Modules can be taken from the back / Tooless system (magnet) / Hot swappable modules</v>
          </cell>
          <cell r="C15" t="str">
            <v>Front and back (tools required for front)</v>
          </cell>
          <cell r="D15" t="str">
            <v>Back only</v>
          </cell>
          <cell r="E15" t="str">
            <v>Front and back (no tools required)</v>
          </cell>
          <cell r="F15" t="str">
            <v>Front only</v>
          </cell>
          <cell r="G15" t="str">
            <v>Ti: Back only
Ti FA: Front and back (no tools required)</v>
          </cell>
          <cell r="H15" t="str">
            <v>Modules can be taken from the back / Tooless system (magnet) / Hot swappable modules</v>
          </cell>
        </row>
        <row r="16">
          <cell r="A16" t="str">
            <v>LIST16</v>
          </cell>
          <cell r="B16" t="str">
            <v>95% Plastic + 5% Fiber / Clip type (no screws) / No Shaders</v>
          </cell>
          <cell r="C16" t="str">
            <v>95% Plastic + 5% Fiber / Clip type (no screws) / Shaders</v>
          </cell>
          <cell r="D16" t="str">
            <v>95% Plastic + 5% Fiber / Clip type (no screws) / No Shaders</v>
          </cell>
          <cell r="E16" t="str">
            <v>95% Plastic + 5% Fiber / SS Screws / No Shaders</v>
          </cell>
          <cell r="F16" t="str">
            <v>95% Plastic + 5% Fiber / SS Screws / Shaders</v>
          </cell>
          <cell r="G16" t="str">
            <v>95% Plastic + 5% Fiber / Clip type (no screws) / No Shaders + reinforced corners</v>
          </cell>
          <cell r="H16" t="str">
            <v>95% Plastic + 5% Fiber / SS Screws / Shaders + reinforced corners / No visible screws in the front</v>
          </cell>
          <cell r="I16" t="str">
            <v>95% Plastic + 5% Fiber / 3M Tape (no screws) / No Shaders</v>
          </cell>
          <cell r="J16" t="str">
            <v>No Mask, Truly Black PCBa</v>
          </cell>
          <cell r="K16" t="str">
            <v>Aluminum Mask (RAL option available)</v>
          </cell>
          <cell r="L16" t="str">
            <v>No Mask</v>
          </cell>
        </row>
        <row r="17">
          <cell r="A17" t="str">
            <v>LIST17</v>
          </cell>
          <cell r="B17" t="str">
            <v>High</v>
          </cell>
        </row>
        <row r="18">
          <cell r="A18" t="str">
            <v>LIST18</v>
          </cell>
          <cell r="B18">
            <v>16</v>
          </cell>
        </row>
        <row r="19">
          <cell r="A19" t="str">
            <v>LIST19</v>
          </cell>
          <cell r="B19">
            <v>16</v>
          </cell>
        </row>
        <row r="20">
          <cell r="A20" t="str">
            <v>LIST20</v>
          </cell>
          <cell r="B20">
            <v>16</v>
          </cell>
        </row>
        <row r="21">
          <cell r="A21" t="str">
            <v>LIST21</v>
          </cell>
          <cell r="B21" t="str">
            <v>281 Trillions</v>
          </cell>
        </row>
        <row r="22">
          <cell r="A22" t="str">
            <v>LIST22</v>
          </cell>
          <cell r="B22">
            <v>3840</v>
          </cell>
        </row>
        <row r="23">
          <cell r="A23" t="str">
            <v>LIST23</v>
          </cell>
          <cell r="B23" t="str">
            <v>AC85-230V</v>
          </cell>
        </row>
        <row r="24">
          <cell r="A24" t="str">
            <v>LIST24</v>
          </cell>
          <cell r="B24" t="str">
            <v>Estimation: 300W / Can change with calibration</v>
          </cell>
        </row>
        <row r="25">
          <cell r="A25" t="str">
            <v>LIST25</v>
          </cell>
          <cell r="B25" t="str">
            <v>Estimation: 120W / Can change with calibration</v>
          </cell>
        </row>
        <row r="26">
          <cell r="A26" t="str">
            <v>LIST26</v>
          </cell>
          <cell r="B26" t="str">
            <v>Synchronisation</v>
          </cell>
          <cell r="D26"/>
        </row>
        <row r="27">
          <cell r="A27" t="str">
            <v>LIST27</v>
          </cell>
          <cell r="B27" t="str">
            <v>50/60Hz</v>
          </cell>
        </row>
        <row r="28">
          <cell r="A28" t="str">
            <v>LIST28</v>
          </cell>
          <cell r="B28" t="str">
            <v>DVI / SDI / HDMI</v>
          </cell>
        </row>
        <row r="29">
          <cell r="A29" t="str">
            <v>LIST29</v>
          </cell>
          <cell r="B29" t="str">
            <v>yes</v>
          </cell>
        </row>
        <row r="30">
          <cell r="A30" t="str">
            <v>LIST30</v>
          </cell>
          <cell r="B30" t="str">
            <v>yes</v>
          </cell>
        </row>
        <row r="31">
          <cell r="A31" t="str">
            <v>LIST31</v>
          </cell>
          <cell r="B31">
            <v>50000</v>
          </cell>
        </row>
        <row r="32">
          <cell r="A32" t="str">
            <v>LIST32</v>
          </cell>
          <cell r="B32" t="str">
            <v>10-95%</v>
          </cell>
        </row>
        <row r="33">
          <cell r="A33" t="str">
            <v>LIST33</v>
          </cell>
          <cell r="B33" t="str">
            <v>-10°C / +50°C</v>
          </cell>
          <cell r="C33" t="str">
            <v>-20°C / +60°C</v>
          </cell>
          <cell r="D33" t="str">
            <v>-30°C / +60°C</v>
          </cell>
        </row>
        <row r="34">
          <cell r="A34" t="str">
            <v>LIST34</v>
          </cell>
          <cell r="B34"/>
        </row>
        <row r="35">
          <cell r="A35" t="str">
            <v>LIST35</v>
          </cell>
          <cell r="B35" t="str">
            <v>CE / ETL / CCC</v>
          </cell>
        </row>
        <row r="36">
          <cell r="A36" t="str">
            <v>LIST36</v>
          </cell>
          <cell r="B36" t="str">
            <v>Rental + / Neutrik indoor connectors / Neutrik outdoor connectors / Aluminum / Perimeter System option / Size can be customised</v>
          </cell>
          <cell r="C36" t="str">
            <v>Indoor / Outdoor mechanically compatible together / Xenon Curved in and out / Xenon Transparent in and out</v>
          </cell>
          <cell r="D36" t="str">
            <v>No</v>
          </cell>
          <cell r="E36" t="str">
            <v>Nanocoating for indoor version</v>
          </cell>
          <cell r="F36" t="str">
            <v>Aluminium cabinet / Front access modules / Front access by Hydraulic / Hanging structure / Curved cabinet / Nanocoating for indoor / Neutrik indoor connectors / Neutrik outdoor connectors / Size can be customised</v>
          </cell>
          <cell r="G36" t="str">
            <v>Nanocoating for indoor version, front access</v>
          </cell>
          <cell r="H36" t="str">
            <v>Aluminum Mask (RAL option available)</v>
          </cell>
        </row>
        <row r="37">
          <cell r="A37" t="str">
            <v>LIST37</v>
          </cell>
          <cell r="B37" t="str">
            <v>Indoor / Outdoor mechanically compatible together</v>
          </cell>
          <cell r="C37" t="str">
            <v>No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F680-8864-451E-9808-89C36CEA1A82}">
  <sheetPr>
    <tabColor rgb="FF51B0DF"/>
    <pageSetUpPr fitToPage="1"/>
  </sheetPr>
  <dimension ref="A1:L41"/>
  <sheetViews>
    <sheetView tabSelected="1" topLeftCell="A6" zoomScale="48" zoomScaleNormal="48" workbookViewId="0">
      <selection activeCell="O30" sqref="O30"/>
    </sheetView>
  </sheetViews>
  <sheetFormatPr baseColWidth="10" defaultColWidth="11.42578125" defaultRowHeight="15"/>
  <cols>
    <col min="1" max="1" width="71.5703125" customWidth="1"/>
    <col min="2" max="2" width="12" customWidth="1"/>
    <col min="3" max="3" width="15.42578125" bestFit="1" customWidth="1"/>
    <col min="4" max="5" width="22.140625" bestFit="1" customWidth="1"/>
    <col min="6" max="6" width="14.140625" bestFit="1" customWidth="1"/>
    <col min="7" max="7" width="15.42578125" bestFit="1" customWidth="1"/>
    <col min="8" max="8" width="15.85546875" bestFit="1" customWidth="1"/>
    <col min="9" max="10" width="22.140625" bestFit="1" customWidth="1"/>
    <col min="11" max="11" width="15.42578125" bestFit="1" customWidth="1"/>
  </cols>
  <sheetData>
    <row r="1" spans="1:12" ht="49.5">
      <c r="A1" s="39" t="s">
        <v>39</v>
      </c>
      <c r="B1" s="8"/>
      <c r="C1" s="8"/>
      <c r="D1" s="8"/>
      <c r="G1" s="8"/>
      <c r="H1" s="8"/>
      <c r="I1" s="8"/>
    </row>
    <row r="2" spans="1:12" ht="27.75" customHeight="1">
      <c r="A2" s="7"/>
      <c r="B2" s="7"/>
      <c r="C2" s="21" t="s">
        <v>89</v>
      </c>
      <c r="D2" s="21"/>
      <c r="E2" s="21"/>
      <c r="F2" s="21"/>
      <c r="G2" s="22" t="s">
        <v>88</v>
      </c>
      <c r="H2" s="22"/>
      <c r="I2" s="22"/>
      <c r="J2" s="22"/>
      <c r="K2" s="22"/>
      <c r="L2" s="40"/>
    </row>
    <row r="3" spans="1:12" ht="27.75" customHeight="1">
      <c r="A3" s="38" t="s">
        <v>87</v>
      </c>
      <c r="B3" s="37" t="s">
        <v>86</v>
      </c>
      <c r="C3" s="10" t="s">
        <v>38</v>
      </c>
      <c r="D3" s="10" t="s">
        <v>37</v>
      </c>
      <c r="E3" s="10" t="s">
        <v>36</v>
      </c>
      <c r="F3" s="10" t="s">
        <v>35</v>
      </c>
      <c r="G3" s="10" t="s">
        <v>37</v>
      </c>
      <c r="H3" s="10" t="s">
        <v>36</v>
      </c>
      <c r="I3" s="10" t="s">
        <v>35</v>
      </c>
      <c r="J3" s="10" t="s">
        <v>34</v>
      </c>
      <c r="K3" s="10" t="s">
        <v>33</v>
      </c>
    </row>
    <row r="4" spans="1:12" s="4" customFormat="1" ht="27.75" customHeight="1">
      <c r="A4" s="36" t="s">
        <v>32</v>
      </c>
      <c r="B4" s="35" t="s">
        <v>17</v>
      </c>
      <c r="C4" s="34">
        <f>496/384</f>
        <v>1.2916666666666667</v>
      </c>
      <c r="D4" s="5">
        <f>496/320</f>
        <v>1.55</v>
      </c>
      <c r="E4" s="5">
        <f>496/256</f>
        <v>1.9375</v>
      </c>
      <c r="F4" s="5">
        <f>496/192</f>
        <v>2.5833333333333335</v>
      </c>
      <c r="G4" s="6">
        <f>496/320</f>
        <v>1.55</v>
      </c>
      <c r="H4" s="5">
        <f>496/256</f>
        <v>1.9375</v>
      </c>
      <c r="I4" s="5">
        <f>496/192</f>
        <v>2.5833333333333335</v>
      </c>
      <c r="J4" s="5">
        <f>496/168</f>
        <v>2.9523809523809526</v>
      </c>
      <c r="K4" s="41">
        <f>496/128</f>
        <v>3.875</v>
      </c>
      <c r="L4" s="42"/>
    </row>
    <row r="5" spans="1:12" ht="27.75" customHeight="1">
      <c r="A5" s="32" t="s">
        <v>31</v>
      </c>
      <c r="B5" s="26"/>
      <c r="C5" s="11" t="s">
        <v>30</v>
      </c>
      <c r="D5" s="12"/>
      <c r="E5" s="12"/>
      <c r="F5" s="13"/>
      <c r="G5" s="11" t="s">
        <v>29</v>
      </c>
      <c r="H5" s="12"/>
      <c r="I5" s="12"/>
      <c r="J5" s="13"/>
      <c r="K5" s="43" t="s">
        <v>28</v>
      </c>
      <c r="L5" s="40"/>
    </row>
    <row r="6" spans="1:12" ht="27.75" customHeight="1">
      <c r="A6" s="29" t="s">
        <v>27</v>
      </c>
      <c r="B6" s="28"/>
      <c r="C6" s="23" t="s">
        <v>85</v>
      </c>
      <c r="D6" s="15"/>
      <c r="E6" s="15"/>
      <c r="F6" s="15"/>
      <c r="G6" s="15" t="s">
        <v>84</v>
      </c>
      <c r="H6" s="15"/>
      <c r="I6" s="15"/>
      <c r="J6" s="15"/>
      <c r="K6" s="15"/>
    </row>
    <row r="7" spans="1:12" ht="27.75" customHeight="1">
      <c r="A7" s="27" t="s">
        <v>83</v>
      </c>
      <c r="B7" s="30" t="s">
        <v>26</v>
      </c>
      <c r="C7" s="14" t="s">
        <v>82</v>
      </c>
      <c r="D7" s="14"/>
      <c r="E7" s="14"/>
      <c r="F7" s="14"/>
      <c r="G7" s="14" t="s">
        <v>81</v>
      </c>
      <c r="H7" s="14"/>
      <c r="I7" s="14"/>
      <c r="J7" s="14"/>
      <c r="K7" s="11"/>
      <c r="L7" s="40"/>
    </row>
    <row r="8" spans="1:12" ht="27.75" customHeight="1">
      <c r="A8" s="29" t="s">
        <v>80</v>
      </c>
      <c r="B8" s="28" t="s">
        <v>25</v>
      </c>
      <c r="C8" s="23" t="s">
        <v>24</v>
      </c>
      <c r="D8" s="15"/>
      <c r="E8" s="15"/>
      <c r="F8" s="15"/>
      <c r="G8" s="44" t="s">
        <v>23</v>
      </c>
      <c r="H8" s="44"/>
      <c r="I8" s="44"/>
      <c r="J8" s="44"/>
      <c r="K8" s="17"/>
    </row>
    <row r="9" spans="1:12" ht="27.75" customHeight="1">
      <c r="A9" s="27" t="s">
        <v>79</v>
      </c>
      <c r="B9" s="26" t="s">
        <v>22</v>
      </c>
      <c r="C9" s="14">
        <v>6500</v>
      </c>
      <c r="D9" s="14"/>
      <c r="E9" s="14"/>
      <c r="F9" s="14"/>
      <c r="G9" s="14"/>
      <c r="H9" s="14"/>
      <c r="I9" s="14"/>
      <c r="J9" s="14"/>
      <c r="K9" s="14"/>
    </row>
    <row r="10" spans="1:12" ht="27.75" customHeight="1">
      <c r="A10" s="29" t="s">
        <v>78</v>
      </c>
      <c r="B10" s="28" t="s">
        <v>21</v>
      </c>
      <c r="C10" s="44" t="s">
        <v>20</v>
      </c>
      <c r="D10" s="44"/>
      <c r="E10" s="44"/>
      <c r="F10" s="44"/>
      <c r="G10" s="44"/>
      <c r="H10" s="44"/>
      <c r="I10" s="44"/>
      <c r="J10" s="44"/>
      <c r="K10" s="17"/>
    </row>
    <row r="11" spans="1:12" ht="27.75" customHeight="1">
      <c r="A11" s="32" t="s">
        <v>77</v>
      </c>
      <c r="B11" s="31" t="s">
        <v>17</v>
      </c>
      <c r="C11" s="20" t="s">
        <v>19</v>
      </c>
      <c r="D11" s="20"/>
      <c r="E11" s="20"/>
      <c r="F11" s="20"/>
      <c r="G11" s="20"/>
      <c r="H11" s="20"/>
      <c r="I11" s="20"/>
      <c r="J11" s="20"/>
      <c r="K11" s="20"/>
    </row>
    <row r="12" spans="1:12" ht="27.75" customHeight="1">
      <c r="A12" s="29" t="s">
        <v>76</v>
      </c>
      <c r="B12" s="28" t="s">
        <v>17</v>
      </c>
      <c r="C12" s="45" t="s">
        <v>18</v>
      </c>
      <c r="D12" s="45"/>
      <c r="E12" s="45"/>
      <c r="F12" s="45"/>
      <c r="G12" s="45"/>
      <c r="H12" s="45"/>
      <c r="I12" s="45"/>
      <c r="J12" s="45"/>
      <c r="K12" s="46"/>
    </row>
    <row r="13" spans="1:12" ht="27.75" customHeight="1">
      <c r="A13" s="27" t="s">
        <v>75</v>
      </c>
      <c r="B13" s="26" t="s">
        <v>17</v>
      </c>
      <c r="C13" s="14" t="s">
        <v>16</v>
      </c>
      <c r="D13" s="14"/>
      <c r="E13" s="14"/>
      <c r="F13" s="14"/>
      <c r="G13" s="14"/>
      <c r="H13" s="14"/>
      <c r="I13" s="14"/>
      <c r="J13" s="14"/>
      <c r="K13" s="11"/>
    </row>
    <row r="14" spans="1:12" ht="27.75" customHeight="1">
      <c r="A14" s="29" t="s">
        <v>74</v>
      </c>
      <c r="B14" s="28" t="s">
        <v>15</v>
      </c>
      <c r="C14" s="33" t="str">
        <f>496/C4&amp;" x "&amp;496/C4</f>
        <v>384 x 384</v>
      </c>
      <c r="D14" s="3" t="str">
        <f>496/D4&amp;" x "&amp;496/D4</f>
        <v>320 x 320</v>
      </c>
      <c r="E14" s="3" t="str">
        <f>496/E4&amp;" x "&amp;496/E4</f>
        <v>256 x 256</v>
      </c>
      <c r="F14" s="3" t="str">
        <f>496/F4&amp;" x "&amp;496/F4</f>
        <v>192 x 192</v>
      </c>
      <c r="G14" s="3" t="str">
        <f>496/G4&amp;" x "&amp;496/G4</f>
        <v>320 x 320</v>
      </c>
      <c r="H14" s="3" t="str">
        <f>496/H4&amp;" x "&amp;496/H4</f>
        <v>256 x 256</v>
      </c>
      <c r="I14" s="3" t="str">
        <f>496/I4&amp;" x "&amp;496/I4</f>
        <v>192 x 192</v>
      </c>
      <c r="J14" s="3" t="str">
        <f>496/J4&amp;" x "&amp;496/J4</f>
        <v>168 x 168</v>
      </c>
      <c r="K14" s="47" t="str">
        <f>496/K4&amp;" x "&amp;496/K4</f>
        <v>128 x 128</v>
      </c>
      <c r="L14" s="40"/>
    </row>
    <row r="15" spans="1:12" ht="27.75" customHeight="1">
      <c r="A15" s="27" t="s">
        <v>73</v>
      </c>
      <c r="B15" s="26" t="s">
        <v>15</v>
      </c>
      <c r="C15" s="1" t="str">
        <f>248/C4&amp;" x "&amp;248/C4</f>
        <v>192 x 192</v>
      </c>
      <c r="D15" s="1" t="str">
        <f>248/D4&amp;" x "&amp;248/D4</f>
        <v>160 x 160</v>
      </c>
      <c r="E15" s="1" t="str">
        <f>248/E4&amp;" x "&amp;248/E4</f>
        <v>128 x 128</v>
      </c>
      <c r="F15" s="1" t="str">
        <f>248/F4&amp;" x "&amp;248/F4</f>
        <v>96 x 96</v>
      </c>
      <c r="G15" s="1" t="str">
        <f>248/G4&amp;" x "&amp;248/G4</f>
        <v>160 x 160</v>
      </c>
      <c r="H15" s="1" t="str">
        <f>248/H4&amp;" x "&amp;248/H4</f>
        <v>128 x 128</v>
      </c>
      <c r="I15" s="1" t="str">
        <f>248/I4&amp;" x "&amp;248/I4</f>
        <v>96 x 96</v>
      </c>
      <c r="J15" s="1" t="str">
        <f>248/J4&amp;" x "&amp;248/J4</f>
        <v>84 x 84</v>
      </c>
      <c r="K15" s="9" t="str">
        <f>248/K4&amp;" x "&amp;248/K4</f>
        <v>64 x 64</v>
      </c>
    </row>
    <row r="16" spans="1:12" ht="27.75" customHeight="1">
      <c r="A16" s="29" t="s">
        <v>72</v>
      </c>
      <c r="B16" s="28" t="s">
        <v>14</v>
      </c>
      <c r="C16" s="33">
        <f>ROUND((1000/C4)*(1000/C4),0)</f>
        <v>599376</v>
      </c>
      <c r="D16" s="3">
        <f>ROUND((1000/D4)*(1000/D4),0)</f>
        <v>416233</v>
      </c>
      <c r="E16" s="3">
        <f>ROUND((1000/E4)*(1000/E4),0)</f>
        <v>266389</v>
      </c>
      <c r="F16" s="3">
        <f>ROUND((1000/F4)*(1000/F4),0)</f>
        <v>149844</v>
      </c>
      <c r="G16" s="3">
        <f>ROUND((1000/G4)*(1000/G4),0)</f>
        <v>416233</v>
      </c>
      <c r="H16" s="3">
        <f>ROUND((1000/H4)*(1000/H4),0)</f>
        <v>266389</v>
      </c>
      <c r="I16" s="3">
        <f>ROUND((1000/I4)*(1000/I4),0)</f>
        <v>149844</v>
      </c>
      <c r="J16" s="3">
        <f>ROUND((1000/J4)*(1000/J4),0)</f>
        <v>114724</v>
      </c>
      <c r="K16" s="47">
        <f>ROUND((1000/K4)*(1000/K4),0)</f>
        <v>66597</v>
      </c>
      <c r="L16" s="40"/>
    </row>
    <row r="17" spans="1:12" ht="27.75" customHeight="1">
      <c r="A17" s="27" t="s">
        <v>71</v>
      </c>
      <c r="B17" s="30" t="s">
        <v>70</v>
      </c>
      <c r="C17" s="16" t="s">
        <v>13</v>
      </c>
      <c r="D17" s="16"/>
      <c r="E17" s="16"/>
      <c r="F17" s="16"/>
      <c r="G17" s="16"/>
      <c r="H17" s="16"/>
      <c r="I17" s="16"/>
      <c r="J17" s="16"/>
      <c r="K17" s="48"/>
      <c r="L17" s="40"/>
    </row>
    <row r="18" spans="1:12" ht="27.75" customHeight="1">
      <c r="A18" s="29" t="s">
        <v>69</v>
      </c>
      <c r="B18" s="28"/>
      <c r="C18" s="44" t="s">
        <v>68</v>
      </c>
      <c r="D18" s="44"/>
      <c r="E18" s="44"/>
      <c r="F18" s="44"/>
      <c r="G18" s="44"/>
      <c r="H18" s="44"/>
      <c r="I18" s="44"/>
      <c r="J18" s="44"/>
      <c r="K18" s="17"/>
    </row>
    <row r="19" spans="1:12" ht="27.75" customHeight="1">
      <c r="A19" s="27" t="s">
        <v>67</v>
      </c>
      <c r="B19" s="26"/>
      <c r="C19" s="14" t="s">
        <v>66</v>
      </c>
      <c r="D19" s="14"/>
      <c r="E19" s="14"/>
      <c r="F19" s="14"/>
      <c r="G19" s="14"/>
      <c r="H19" s="14"/>
      <c r="I19" s="14"/>
      <c r="J19" s="14"/>
      <c r="K19" s="11"/>
    </row>
    <row r="20" spans="1:12" ht="27.75" customHeight="1">
      <c r="A20" s="29" t="s">
        <v>65</v>
      </c>
      <c r="B20" s="28"/>
      <c r="C20" s="23" t="s">
        <v>12</v>
      </c>
      <c r="D20" s="15"/>
      <c r="E20" s="15"/>
      <c r="F20" s="15"/>
      <c r="G20" s="15"/>
      <c r="H20" s="15"/>
      <c r="I20" s="15"/>
      <c r="J20" s="15"/>
      <c r="K20" s="49"/>
      <c r="L20" s="40"/>
    </row>
    <row r="21" spans="1:12" ht="27.75" customHeight="1">
      <c r="A21" s="27" t="s">
        <v>64</v>
      </c>
      <c r="B21" s="30"/>
      <c r="C21" s="14" t="s">
        <v>63</v>
      </c>
      <c r="D21" s="14"/>
      <c r="E21" s="14"/>
      <c r="F21" s="14"/>
      <c r="G21" s="14"/>
      <c r="H21" s="14"/>
      <c r="I21" s="14"/>
      <c r="J21" s="14"/>
      <c r="K21" s="14"/>
    </row>
    <row r="22" spans="1:12" ht="27.75" customHeight="1">
      <c r="A22" s="29" t="s">
        <v>62</v>
      </c>
      <c r="B22" s="28" t="s">
        <v>11</v>
      </c>
      <c r="C22" s="23">
        <v>16</v>
      </c>
      <c r="D22" s="15"/>
      <c r="E22" s="15"/>
      <c r="F22" s="15"/>
      <c r="G22" s="15"/>
      <c r="H22" s="15"/>
      <c r="I22" s="15"/>
      <c r="J22" s="15"/>
      <c r="K22" s="49"/>
      <c r="L22" s="40"/>
    </row>
    <row r="23" spans="1:12" ht="27.75" customHeight="1">
      <c r="A23" s="32" t="s">
        <v>61</v>
      </c>
      <c r="B23" s="31" t="s">
        <v>11</v>
      </c>
      <c r="C23" s="14">
        <v>16</v>
      </c>
      <c r="D23" s="14"/>
      <c r="E23" s="14"/>
      <c r="F23" s="14"/>
      <c r="G23" s="14"/>
      <c r="H23" s="14"/>
      <c r="I23" s="14"/>
      <c r="J23" s="14"/>
      <c r="K23" s="14"/>
    </row>
    <row r="24" spans="1:12" ht="27.75" customHeight="1">
      <c r="A24" s="29" t="s">
        <v>60</v>
      </c>
      <c r="B24" s="28" t="s">
        <v>11</v>
      </c>
      <c r="C24" s="23">
        <v>16</v>
      </c>
      <c r="D24" s="15"/>
      <c r="E24" s="15"/>
      <c r="F24" s="15"/>
      <c r="G24" s="15"/>
      <c r="H24" s="15"/>
      <c r="I24" s="15"/>
      <c r="J24" s="15"/>
      <c r="K24" s="49"/>
      <c r="L24" s="40"/>
    </row>
    <row r="25" spans="1:12" ht="27.75" customHeight="1">
      <c r="A25" s="27" t="s">
        <v>59</v>
      </c>
      <c r="B25" s="30"/>
      <c r="C25" s="14" t="s">
        <v>58</v>
      </c>
      <c r="D25" s="14"/>
      <c r="E25" s="14"/>
      <c r="F25" s="14"/>
      <c r="G25" s="14"/>
      <c r="H25" s="14"/>
      <c r="I25" s="14"/>
      <c r="J25" s="14"/>
      <c r="K25" s="14"/>
    </row>
    <row r="26" spans="1:12" ht="27.75" customHeight="1">
      <c r="A26" s="29" t="s">
        <v>57</v>
      </c>
      <c r="B26" s="28" t="s">
        <v>7</v>
      </c>
      <c r="C26" s="44">
        <v>3840</v>
      </c>
      <c r="D26" s="44"/>
      <c r="E26" s="44"/>
      <c r="F26" s="44"/>
      <c r="G26" s="44"/>
      <c r="H26" s="44"/>
      <c r="I26" s="44"/>
      <c r="J26" s="44"/>
      <c r="K26" s="17"/>
    </row>
    <row r="27" spans="1:12" ht="27.75" customHeight="1">
      <c r="A27" s="27" t="s">
        <v>56</v>
      </c>
      <c r="B27" s="30" t="s">
        <v>10</v>
      </c>
      <c r="C27" s="14" t="s">
        <v>9</v>
      </c>
      <c r="D27" s="14"/>
      <c r="E27" s="14"/>
      <c r="F27" s="14"/>
      <c r="G27" s="14"/>
      <c r="H27" s="14"/>
      <c r="I27" s="14"/>
      <c r="J27" s="14"/>
      <c r="K27" s="11"/>
      <c r="L27" s="40"/>
    </row>
    <row r="28" spans="1:12" ht="27.75" customHeight="1">
      <c r="A28" s="29" t="s">
        <v>55</v>
      </c>
      <c r="B28" s="28" t="s">
        <v>8</v>
      </c>
      <c r="C28" s="23">
        <v>600</v>
      </c>
      <c r="D28" s="15"/>
      <c r="E28" s="15"/>
      <c r="F28" s="15"/>
      <c r="G28" s="17">
        <v>600</v>
      </c>
      <c r="H28" s="18"/>
      <c r="I28" s="19"/>
      <c r="J28" s="17">
        <v>800</v>
      </c>
      <c r="K28" s="18"/>
      <c r="L28" s="40"/>
    </row>
    <row r="29" spans="1:12" ht="27.75" customHeight="1">
      <c r="A29" s="27" t="s">
        <v>54</v>
      </c>
      <c r="B29" s="30" t="s">
        <v>8</v>
      </c>
      <c r="C29" s="14">
        <f>0.4*C28</f>
        <v>240</v>
      </c>
      <c r="D29" s="14"/>
      <c r="E29" s="14"/>
      <c r="F29" s="14"/>
      <c r="G29" s="11">
        <f>0.4*G28</f>
        <v>240</v>
      </c>
      <c r="H29" s="12"/>
      <c r="I29" s="13"/>
      <c r="J29" s="11">
        <f>0.4*J28</f>
        <v>320</v>
      </c>
      <c r="K29" s="12"/>
      <c r="L29" s="40"/>
    </row>
    <row r="30" spans="1:12" ht="27.75" customHeight="1">
      <c r="A30" s="29" t="s">
        <v>53</v>
      </c>
      <c r="B30" s="28"/>
      <c r="C30" s="23" t="s">
        <v>52</v>
      </c>
      <c r="D30" s="15"/>
      <c r="E30" s="15"/>
      <c r="F30" s="15"/>
      <c r="G30" s="15"/>
      <c r="H30" s="15"/>
      <c r="I30" s="15"/>
      <c r="J30" s="15"/>
      <c r="K30" s="49"/>
      <c r="L30" s="40"/>
    </row>
    <row r="31" spans="1:12" ht="27.75" customHeight="1">
      <c r="A31" s="27" t="s">
        <v>51</v>
      </c>
      <c r="B31" s="30" t="s">
        <v>7</v>
      </c>
      <c r="C31" s="14" t="s">
        <v>6</v>
      </c>
      <c r="D31" s="14"/>
      <c r="E31" s="14"/>
      <c r="F31" s="14"/>
      <c r="G31" s="14"/>
      <c r="H31" s="14"/>
      <c r="I31" s="14"/>
      <c r="J31" s="14"/>
      <c r="K31" s="11"/>
    </row>
    <row r="32" spans="1:12" ht="27.75" customHeight="1">
      <c r="A32" s="29" t="s">
        <v>50</v>
      </c>
      <c r="B32" s="28"/>
      <c r="C32" s="23" t="s">
        <v>5</v>
      </c>
      <c r="D32" s="15"/>
      <c r="E32" s="15"/>
      <c r="F32" s="15"/>
      <c r="G32" s="15"/>
      <c r="H32" s="15"/>
      <c r="I32" s="15"/>
      <c r="J32" s="15"/>
      <c r="K32" s="49"/>
      <c r="L32" s="40"/>
    </row>
    <row r="33" spans="1:12" ht="27.75" customHeight="1">
      <c r="A33" s="27" t="s">
        <v>49</v>
      </c>
      <c r="B33" s="30"/>
      <c r="C33" s="14" t="s">
        <v>48</v>
      </c>
      <c r="D33" s="14"/>
      <c r="E33" s="14"/>
      <c r="F33" s="14"/>
      <c r="G33" s="14"/>
      <c r="H33" s="14"/>
      <c r="I33" s="14"/>
      <c r="J33" s="14"/>
      <c r="K33" s="11"/>
    </row>
    <row r="34" spans="1:12" ht="27.75" customHeight="1">
      <c r="A34" s="29" t="s">
        <v>4</v>
      </c>
      <c r="B34" s="28"/>
      <c r="C34" s="44" t="s">
        <v>48</v>
      </c>
      <c r="D34" s="44"/>
      <c r="E34" s="44"/>
      <c r="F34" s="44"/>
      <c r="G34" s="44"/>
      <c r="H34" s="44"/>
      <c r="I34" s="44"/>
      <c r="J34" s="44"/>
      <c r="K34" s="17"/>
    </row>
    <row r="35" spans="1:12" ht="27.75" customHeight="1">
      <c r="A35" s="27" t="s">
        <v>47</v>
      </c>
      <c r="B35" s="30" t="s">
        <v>3</v>
      </c>
      <c r="C35" s="14">
        <v>50000</v>
      </c>
      <c r="D35" s="14"/>
      <c r="E35" s="14"/>
      <c r="F35" s="14"/>
      <c r="G35" s="14"/>
      <c r="H35" s="14"/>
      <c r="I35" s="14"/>
      <c r="J35" s="14"/>
      <c r="K35" s="11"/>
      <c r="L35" s="40"/>
    </row>
    <row r="36" spans="1:12" ht="27.75" customHeight="1">
      <c r="A36" s="29" t="s">
        <v>46</v>
      </c>
      <c r="B36" s="28"/>
      <c r="C36" s="23" t="s">
        <v>2</v>
      </c>
      <c r="D36" s="15"/>
      <c r="E36" s="15"/>
      <c r="F36" s="15"/>
      <c r="G36" s="15"/>
      <c r="H36" s="15"/>
      <c r="I36" s="15"/>
      <c r="J36" s="15"/>
      <c r="K36" s="49"/>
      <c r="L36" s="40"/>
    </row>
    <row r="37" spans="1:12" ht="27.75" customHeight="1">
      <c r="A37" s="27" t="s">
        <v>45</v>
      </c>
      <c r="B37" s="26"/>
      <c r="C37" s="14"/>
      <c r="D37" s="14"/>
      <c r="E37" s="14"/>
      <c r="F37" s="14"/>
      <c r="G37" s="14"/>
      <c r="H37" s="14"/>
      <c r="I37" s="14"/>
      <c r="J37" s="14"/>
      <c r="K37" s="11"/>
      <c r="L37" s="40"/>
    </row>
    <row r="38" spans="1:12" ht="27.75" customHeight="1">
      <c r="A38" s="29" t="s">
        <v>44</v>
      </c>
      <c r="B38" s="28"/>
      <c r="C38" s="50" t="s">
        <v>1</v>
      </c>
      <c r="D38" s="50"/>
      <c r="E38" s="50"/>
      <c r="F38" s="50"/>
      <c r="G38" s="50"/>
      <c r="H38" s="50"/>
      <c r="I38" s="50"/>
      <c r="J38" s="50"/>
      <c r="K38" s="51"/>
    </row>
    <row r="39" spans="1:12" ht="27.75" customHeight="1">
      <c r="A39" s="27" t="s">
        <v>43</v>
      </c>
      <c r="B39" s="26"/>
      <c r="C39" s="14" t="s">
        <v>0</v>
      </c>
      <c r="D39" s="14"/>
      <c r="E39" s="14"/>
      <c r="F39" s="14"/>
      <c r="G39" s="14"/>
      <c r="H39" s="14"/>
      <c r="I39" s="14"/>
      <c r="J39" s="14"/>
      <c r="K39" s="11"/>
    </row>
    <row r="40" spans="1:12" ht="27.75" customHeight="1">
      <c r="A40" s="25" t="s">
        <v>42</v>
      </c>
      <c r="B40" s="24"/>
      <c r="C40" s="23" t="s">
        <v>41</v>
      </c>
      <c r="D40" s="15"/>
      <c r="E40" s="15"/>
      <c r="F40" s="15"/>
      <c r="G40" s="15"/>
      <c r="H40" s="15"/>
      <c r="I40" s="15"/>
      <c r="J40" s="15"/>
      <c r="K40" s="49"/>
      <c r="L40" s="40"/>
    </row>
    <row r="41" spans="1:12" ht="27.75" customHeight="1">
      <c r="A41" s="2" t="s">
        <v>40</v>
      </c>
      <c r="B41" s="1"/>
      <c r="C41" s="14"/>
      <c r="D41" s="14"/>
      <c r="E41" s="14"/>
      <c r="F41" s="14"/>
      <c r="G41" s="14"/>
      <c r="H41" s="14"/>
      <c r="I41" s="14"/>
      <c r="J41" s="14"/>
      <c r="K41" s="11"/>
    </row>
  </sheetData>
  <mergeCells count="44">
    <mergeCell ref="C10:K10"/>
    <mergeCell ref="C11:K11"/>
    <mergeCell ref="C12:K12"/>
    <mergeCell ref="C13:K13"/>
    <mergeCell ref="C2:F2"/>
    <mergeCell ref="G2:K2"/>
    <mergeCell ref="C5:F5"/>
    <mergeCell ref="G5:J5"/>
    <mergeCell ref="C6:F6"/>
    <mergeCell ref="G6:K6"/>
    <mergeCell ref="C7:F7"/>
    <mergeCell ref="G7:K7"/>
    <mergeCell ref="C8:F8"/>
    <mergeCell ref="G8:K8"/>
    <mergeCell ref="C9:K9"/>
    <mergeCell ref="C17:K17"/>
    <mergeCell ref="C18:K18"/>
    <mergeCell ref="C29:F29"/>
    <mergeCell ref="C20:K20"/>
    <mergeCell ref="C21:K21"/>
    <mergeCell ref="C22:K22"/>
    <mergeCell ref="C23:K23"/>
    <mergeCell ref="C24:K24"/>
    <mergeCell ref="C25:K25"/>
    <mergeCell ref="C19:K19"/>
    <mergeCell ref="C26:K26"/>
    <mergeCell ref="C27:K27"/>
    <mergeCell ref="C28:F28"/>
    <mergeCell ref="G28:I28"/>
    <mergeCell ref="J28:K28"/>
    <mergeCell ref="G29:I29"/>
    <mergeCell ref="J29:K29"/>
    <mergeCell ref="C41:K41"/>
    <mergeCell ref="C30:K30"/>
    <mergeCell ref="C31:K31"/>
    <mergeCell ref="C32:K32"/>
    <mergeCell ref="C33:K33"/>
    <mergeCell ref="C40:K40"/>
    <mergeCell ref="C34:K34"/>
    <mergeCell ref="C35:K35"/>
    <mergeCell ref="C36:K36"/>
    <mergeCell ref="C37:K37"/>
    <mergeCell ref="C38:K38"/>
    <mergeCell ref="C39:K39"/>
  </mergeCells>
  <dataValidations disablePrompts="1" count="34">
    <dataValidation type="list" allowBlank="1" showInputMessage="1" showErrorMessage="1" sqref="C9" xr:uid="{2D0157DD-A112-4C83-860A-BFF92947CBF8}">
      <formula1>LIST6</formula1>
    </dataValidation>
    <dataValidation type="list" allowBlank="1" showInputMessage="1" showErrorMessage="1" sqref="C39" xr:uid="{6166AF0E-2628-47AD-9B44-B2DFC9D93F11}">
      <formula1>LIST35</formula1>
    </dataValidation>
    <dataValidation type="list" allowBlank="1" showInputMessage="1" showErrorMessage="1" sqref="C37" xr:uid="{C5844C80-469A-4EE2-9867-7B8FE3204CB7}">
      <formula1>LIST33</formula1>
    </dataValidation>
    <dataValidation type="list" allowBlank="1" showInputMessage="1" showErrorMessage="1" sqref="C36" xr:uid="{937CB9A4-D7F6-44E9-BA88-9ABCA2F81257}">
      <formula1>LIST32</formula1>
    </dataValidation>
    <dataValidation type="list" allowBlank="1" showInputMessage="1" showErrorMessage="1" sqref="C35" xr:uid="{C4964785-1A1E-403A-8BC9-955C30050711}">
      <formula1>LIST31</formula1>
    </dataValidation>
    <dataValidation type="list" allowBlank="1" showInputMessage="1" showErrorMessage="1" sqref="C34" xr:uid="{1EA32901-F5B8-432A-99D7-43FEA5FD6257}">
      <formula1>LIST30</formula1>
    </dataValidation>
    <dataValidation type="list" allowBlank="1" showInputMessage="1" showErrorMessage="1" sqref="C33" xr:uid="{CEC6EC2C-E09F-4954-96E5-8B08CF9F96EA}">
      <formula1>LIST29</formula1>
    </dataValidation>
    <dataValidation type="list" allowBlank="1" showInputMessage="1" showErrorMessage="1" sqref="C32" xr:uid="{9E32A3F0-54EB-4F39-B88F-42FF4201552E}">
      <formula1>LIST28</formula1>
    </dataValidation>
    <dataValidation type="list" allowBlank="1" showInputMessage="1" showErrorMessage="1" sqref="C31" xr:uid="{8F0C510F-3711-42B0-9259-27BE48BFEA50}">
      <formula1>LIST27</formula1>
    </dataValidation>
    <dataValidation type="list" allowBlank="1" showInputMessage="1" showErrorMessage="1" sqref="C30" xr:uid="{DD00A7DB-80D2-4930-A9DA-6070426AEA7F}">
      <formula1>LIST26</formula1>
    </dataValidation>
    <dataValidation type="list" allowBlank="1" showInputMessage="1" showErrorMessage="1" sqref="C29 G29" xr:uid="{5804627E-5278-45B8-A14F-CBBE79487048}">
      <formula1>LIST25</formula1>
    </dataValidation>
    <dataValidation type="list" allowBlank="1" showInputMessage="1" showErrorMessage="1" sqref="C28 G28" xr:uid="{3828F716-6426-4E19-B514-26A19F0EB9AB}">
      <formula1>LIST24</formula1>
    </dataValidation>
    <dataValidation type="list" allowBlank="1" showInputMessage="1" showErrorMessage="1" sqref="C27" xr:uid="{F1455222-6C15-421F-81A2-23D86EEBA36C}">
      <formula1>LIST23</formula1>
    </dataValidation>
    <dataValidation type="list" allowBlank="1" showInputMessage="1" showErrorMessage="1" sqref="C26" xr:uid="{3A20DB7E-AA4D-4F52-9619-A7223DBB880B}">
      <formula1>LIST22</formula1>
    </dataValidation>
    <dataValidation type="list" allowBlank="1" showInputMessage="1" showErrorMessage="1" sqref="C25" xr:uid="{7B0F9FC6-7BEE-4227-8F38-0B3DBDF5590B}">
      <formula1>LIST21</formula1>
    </dataValidation>
    <dataValidation type="list" allowBlank="1" showInputMessage="1" showErrorMessage="1" sqref="C24" xr:uid="{BDE33739-20CE-4337-96D0-3BEE75FD403B}">
      <formula1>LIST20</formula1>
    </dataValidation>
    <dataValidation type="list" allowBlank="1" showInputMessage="1" showErrorMessage="1" sqref="C23" xr:uid="{27A5676F-364B-4E92-848C-47307C3C1162}">
      <formula1>LIST19</formula1>
    </dataValidation>
    <dataValidation type="list" allowBlank="1" showInputMessage="1" showErrorMessage="1" sqref="C22" xr:uid="{77D9B134-9C63-453B-8DF5-C893465041DC}">
      <formula1>LIST18</formula1>
    </dataValidation>
    <dataValidation type="list" allowBlank="1" showInputMessage="1" showErrorMessage="1" sqref="C21" xr:uid="{FE9262CC-BFA3-487F-966C-5C59ED059C98}">
      <formula1>LIST17</formula1>
    </dataValidation>
    <dataValidation type="list" allowBlank="1" showInputMessage="1" showErrorMessage="1" sqref="C20" xr:uid="{BFD53412-30C6-4EFC-A33A-81F3A7C8DB95}">
      <formula1>LIST16</formula1>
    </dataValidation>
    <dataValidation type="list" allowBlank="1" showInputMessage="1" showErrorMessage="1" sqref="C19" xr:uid="{3C5FD9EF-AA74-47B8-AE75-0FC25F746E6E}">
      <formula1>LIST15</formula1>
    </dataValidation>
    <dataValidation type="list" allowBlank="1" showInputMessage="1" showErrorMessage="1" sqref="C18" xr:uid="{DEF69EEB-1782-483E-ACB8-693A73B3D293}">
      <formula1>LIST14</formula1>
    </dataValidation>
    <dataValidation type="list" allowBlank="1" showInputMessage="1" showErrorMessage="1" sqref="C17" xr:uid="{3958C632-D9DA-42CE-94B5-AF01BDC523B3}">
      <formula1>LIST13</formula1>
    </dataValidation>
    <dataValidation type="list" allowBlank="1" showInputMessage="1" showErrorMessage="1" sqref="C13" xr:uid="{98BD1BCA-CECE-4DB7-82A1-F4AF38B6DF13}">
      <formula1>LIST9</formula1>
    </dataValidation>
    <dataValidation type="list" allowBlank="1" showInputMessage="1" showErrorMessage="1" sqref="C10" xr:uid="{AFB6D856-746F-45A0-B068-6D21A82DD30B}">
      <formula1>LIST7</formula1>
    </dataValidation>
    <dataValidation type="list" allowBlank="1" showInputMessage="1" showErrorMessage="1" sqref="C8 G8" xr:uid="{05737AC4-8F7F-414C-8667-6693B87DED0D}">
      <formula1>LIST5</formula1>
    </dataValidation>
    <dataValidation type="list" allowBlank="1" showInputMessage="1" showErrorMessage="1" sqref="C7 G7" xr:uid="{1977F1EA-B203-4A88-B832-A9FB69420BE0}">
      <formula1>LIST4</formula1>
    </dataValidation>
    <dataValidation type="list" allowBlank="1" showInputMessage="1" showErrorMessage="1" sqref="C6 G6" xr:uid="{FEC4F814-C3D7-464D-ABB3-3FDAD90D68D3}">
      <formula1>LIST3A</formula1>
    </dataValidation>
    <dataValidation type="list" allowBlank="1" showInputMessage="1" showErrorMessage="1" sqref="H4:K4 D4:F4" xr:uid="{3A07E239-69E7-4AF8-B0DB-9CF43854C352}">
      <formula1>LIST1</formula1>
    </dataValidation>
    <dataValidation type="list" allowBlank="1" showInputMessage="1" showErrorMessage="1" sqref="C5 G5" xr:uid="{24811019-E5AD-49AE-AA6D-113991960226}">
      <formula1>LIST2</formula1>
    </dataValidation>
    <dataValidation type="list" allowBlank="1" showInputMessage="1" showErrorMessage="1" sqref="C16:K16" xr:uid="{B289890D-DF26-4BA2-820D-0893F246924A}">
      <formula1>LIST12</formula1>
    </dataValidation>
    <dataValidation type="list" allowBlank="1" showInputMessage="1" showErrorMessage="1" sqref="C15:K15" xr:uid="{1B53057E-2B6F-427A-AD55-E906458932ED}">
      <formula1>LIST11</formula1>
    </dataValidation>
    <dataValidation type="list" allowBlank="1" showInputMessage="1" showErrorMessage="1" sqref="C14:K14" xr:uid="{C1EA97C0-017C-4579-B311-563F66B40C67}">
      <formula1>LIST10</formula1>
    </dataValidation>
    <dataValidation type="list" allowBlank="1" showInputMessage="1" showErrorMessage="1" sqref="C12" xr:uid="{2116C885-A546-44CE-9E93-8A168DB35649}">
      <formula1>LIST8</formula1>
    </dataValidation>
  </dataValidations>
  <pageMargins left="0.7" right="0.7" top="0.75" bottom="0.75" header="0.3" footer="0.3"/>
  <pageSetup paperSize="9" scale="30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MANGANITE (FR)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Didierlaurent</dc:creator>
  <cp:lastModifiedBy>Antoine Didierlaurent</cp:lastModifiedBy>
  <dcterms:created xsi:type="dcterms:W3CDTF">2023-11-28T10:48:40Z</dcterms:created>
  <dcterms:modified xsi:type="dcterms:W3CDTF">2024-01-04T07:22:01Z</dcterms:modified>
</cp:coreProperties>
</file>